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27" i="1" l="1"/>
  <c r="L27" i="1"/>
  <c r="J27" i="1"/>
  <c r="I27" i="1"/>
  <c r="H27" i="1"/>
  <c r="G27" i="1"/>
  <c r="F27" i="1"/>
  <c r="E27" i="1"/>
  <c r="D27" i="1"/>
  <c r="K25" i="1"/>
  <c r="K27" i="1" s="1"/>
  <c r="M22" i="1"/>
  <c r="L22" i="1"/>
  <c r="K22" i="1"/>
  <c r="J22" i="1"/>
  <c r="I22" i="1"/>
  <c r="H22" i="1"/>
  <c r="G22" i="1"/>
  <c r="F22" i="1"/>
  <c r="E22" i="1"/>
  <c r="D22" i="1"/>
  <c r="M20" i="1"/>
  <c r="L20" i="1"/>
  <c r="K20" i="1"/>
  <c r="J20" i="1"/>
  <c r="I20" i="1"/>
  <c r="H20" i="1"/>
  <c r="G20" i="1"/>
  <c r="F20" i="1"/>
  <c r="E20" i="1"/>
  <c r="D20" i="1"/>
  <c r="D28" i="1" s="1"/>
  <c r="M11" i="1"/>
  <c r="I11" i="1"/>
  <c r="H11" i="1"/>
  <c r="E11" i="1"/>
  <c r="D11" i="1"/>
  <c r="M10" i="1"/>
  <c r="L10" i="1"/>
  <c r="L11" i="1" s="1"/>
  <c r="K10" i="1"/>
  <c r="K11" i="1" s="1"/>
  <c r="J10" i="1"/>
  <c r="J11" i="1" s="1"/>
  <c r="G10" i="1"/>
  <c r="G11" i="1" s="1"/>
  <c r="F10" i="1"/>
  <c r="F11" i="1" s="1"/>
  <c r="M9" i="1"/>
  <c r="M28" i="1" s="1"/>
  <c r="L9" i="1"/>
  <c r="K9" i="1"/>
  <c r="J9" i="1"/>
  <c r="I9" i="1"/>
  <c r="I28" i="1" s="1"/>
  <c r="H9" i="1"/>
  <c r="G9" i="1"/>
  <c r="F9" i="1"/>
  <c r="E9" i="1"/>
  <c r="E28" i="1" s="1"/>
  <c r="D9" i="1"/>
  <c r="F28" i="1" l="1"/>
  <c r="J28" i="1"/>
  <c r="H28" i="1"/>
  <c r="G28" i="1"/>
  <c r="L28" i="1"/>
  <c r="K28" i="1"/>
</calcChain>
</file>

<file path=xl/sharedStrings.xml><?xml version="1.0" encoding="utf-8"?>
<sst xmlns="http://schemas.openxmlformats.org/spreadsheetml/2006/main" count="49" uniqueCount="40">
  <si>
    <t>день недели</t>
  </si>
  <si>
    <t>прием пищи</t>
  </si>
  <si>
    <t>наименование блюда</t>
  </si>
  <si>
    <t>вес блюда</t>
  </si>
  <si>
    <t>пищевые вещества</t>
  </si>
  <si>
    <t>энергетичческая ценность</t>
  </si>
  <si>
    <t>белки</t>
  </si>
  <si>
    <t>жиры</t>
  </si>
  <si>
    <t>углеводы</t>
  </si>
  <si>
    <t>ясли</t>
  </si>
  <si>
    <t>д/с</t>
  </si>
  <si>
    <t xml:space="preserve">П О Н Е Д Е Л Ь Н И К </t>
  </si>
  <si>
    <t>ЗАВТРАК</t>
  </si>
  <si>
    <t xml:space="preserve">Каша Дружба </t>
  </si>
  <si>
    <t>Какао на молоке</t>
  </si>
  <si>
    <t>Масло сливочное</t>
  </si>
  <si>
    <t>Батон</t>
  </si>
  <si>
    <t>ИТОГО завтрак</t>
  </si>
  <si>
    <t>2-ой ЗАВТ РАК</t>
  </si>
  <si>
    <t>Фрукты свежие – яблоки</t>
  </si>
  <si>
    <t>ИТОГО второй  завтрак</t>
  </si>
  <si>
    <t>О Б Е Д</t>
  </si>
  <si>
    <t>Суп овощной вегетарианский</t>
  </si>
  <si>
    <t>Котлета рыбная минтай</t>
  </si>
  <si>
    <t>Соус томатный</t>
  </si>
  <si>
    <t>Пюре картофельное</t>
  </si>
  <si>
    <t xml:space="preserve">Компот из кураги </t>
  </si>
  <si>
    <t>Салат луковый</t>
  </si>
  <si>
    <t xml:space="preserve">Хлеб пшеничный </t>
  </si>
  <si>
    <t xml:space="preserve">Хлеб дарницкий </t>
  </si>
  <si>
    <t>ИТОГО обед</t>
  </si>
  <si>
    <t>Кефир без сахара</t>
  </si>
  <si>
    <t>ИТОГО полдник</t>
  </si>
  <si>
    <t>У Ж И Н</t>
  </si>
  <si>
    <t>Запеканка из творога с манной крупой</t>
  </si>
  <si>
    <t>Сладкий подлив на повидле</t>
  </si>
  <si>
    <t xml:space="preserve">Чай с сахаром </t>
  </si>
  <si>
    <t>ИТОГО ужин</t>
  </si>
  <si>
    <t>ВСЕГО за день</t>
  </si>
  <si>
    <t>понедельник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</si>
</sst>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5" fillId="3" borderId="8" xfId="0" applyFont="1" applyFill="1" applyBorder="1"/>
    <xf numFmtId="0" fontId="6" fillId="3" borderId="8" xfId="0" applyFont="1" applyFill="1" applyBorder="1"/>
    <xf numFmtId="0" fontId="5" fillId="3" borderId="8" xfId="0" applyNumberFormat="1" applyFont="1" applyFill="1" applyBorder="1"/>
    <xf numFmtId="0" fontId="3" fillId="3" borderId="8" xfId="0" applyFont="1" applyFill="1" applyBorder="1"/>
    <xf numFmtId="0" fontId="7" fillId="3" borderId="8" xfId="0" applyFont="1" applyFill="1" applyBorder="1" applyAlignment="1">
      <alignment wrapText="1"/>
    </xf>
    <xf numFmtId="0" fontId="6" fillId="3" borderId="8" xfId="0" applyFont="1" applyFill="1" applyBorder="1" applyAlignment="1"/>
    <xf numFmtId="0" fontId="3" fillId="3" borderId="8" xfId="0" applyFont="1" applyFill="1" applyBorder="1" applyAlignment="1"/>
    <xf numFmtId="0" fontId="5" fillId="3" borderId="8" xfId="0" applyFont="1" applyFill="1" applyBorder="1" applyAlignment="1">
      <alignment wrapText="1"/>
    </xf>
    <xf numFmtId="0" fontId="6" fillId="3" borderId="2" xfId="0" applyFont="1" applyFill="1" applyBorder="1"/>
    <xf numFmtId="0" fontId="3" fillId="3" borderId="10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5" borderId="8" xfId="0" applyFont="1" applyFill="1" applyBorder="1"/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S11" sqref="S11"/>
    </sheetView>
  </sheetViews>
  <sheetFormatPr defaultRowHeight="15" x14ac:dyDescent="0.25"/>
  <cols>
    <col min="3" max="3" width="19" customWidth="1"/>
  </cols>
  <sheetData>
    <row r="1" spans="1:13" ht="18.75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32" t="s">
        <v>0</v>
      </c>
      <c r="B2" s="35" t="s">
        <v>1</v>
      </c>
      <c r="C2" s="38" t="s">
        <v>2</v>
      </c>
      <c r="D2" s="41" t="s">
        <v>3</v>
      </c>
      <c r="E2" s="42"/>
      <c r="F2" s="19" t="s">
        <v>4</v>
      </c>
      <c r="G2" s="45"/>
      <c r="H2" s="45"/>
      <c r="I2" s="45"/>
      <c r="J2" s="45"/>
      <c r="K2" s="20"/>
      <c r="L2" s="46" t="s">
        <v>5</v>
      </c>
      <c r="M2" s="46"/>
    </row>
    <row r="3" spans="1:13" x14ac:dyDescent="0.25">
      <c r="A3" s="33"/>
      <c r="B3" s="36"/>
      <c r="C3" s="39"/>
      <c r="D3" s="43"/>
      <c r="E3" s="44"/>
      <c r="F3" s="19" t="s">
        <v>6</v>
      </c>
      <c r="G3" s="20"/>
      <c r="H3" s="19" t="s">
        <v>7</v>
      </c>
      <c r="I3" s="20"/>
      <c r="J3" s="19" t="s">
        <v>8</v>
      </c>
      <c r="K3" s="20"/>
      <c r="L3" s="46"/>
      <c r="M3" s="46"/>
    </row>
    <row r="4" spans="1:13" x14ac:dyDescent="0.25">
      <c r="A4" s="34"/>
      <c r="B4" s="37"/>
      <c r="C4" s="40"/>
      <c r="D4" s="1" t="s">
        <v>9</v>
      </c>
      <c r="E4" s="1" t="s">
        <v>10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9</v>
      </c>
      <c r="M4" s="1" t="s">
        <v>10</v>
      </c>
    </row>
    <row r="5" spans="1:13" x14ac:dyDescent="0.25">
      <c r="A5" s="21" t="s">
        <v>11</v>
      </c>
      <c r="B5" s="24" t="s">
        <v>12</v>
      </c>
      <c r="C5" s="2" t="s">
        <v>13</v>
      </c>
      <c r="D5" s="3">
        <v>150</v>
      </c>
      <c r="E5" s="3">
        <v>200</v>
      </c>
      <c r="F5" s="3">
        <v>4.95</v>
      </c>
      <c r="G5" s="3">
        <v>5.9779999999999998</v>
      </c>
      <c r="H5" s="3">
        <v>5.12</v>
      </c>
      <c r="I5" s="3">
        <v>7.4279999999999999</v>
      </c>
      <c r="J5" s="3">
        <v>21.99</v>
      </c>
      <c r="K5" s="3">
        <v>24.766999999999999</v>
      </c>
      <c r="L5" s="3">
        <v>157.69999999999999</v>
      </c>
      <c r="M5" s="3">
        <v>184.58</v>
      </c>
    </row>
    <row r="6" spans="1:13" x14ac:dyDescent="0.25">
      <c r="A6" s="22"/>
      <c r="B6" s="25"/>
      <c r="C6" s="3" t="s">
        <v>14</v>
      </c>
      <c r="D6" s="3">
        <v>150</v>
      </c>
      <c r="E6" s="3">
        <v>200</v>
      </c>
      <c r="F6" s="3">
        <v>3.6019999999999999</v>
      </c>
      <c r="G6" s="3">
        <v>4.4039999999999999</v>
      </c>
      <c r="H6" s="3">
        <v>4.0149999999999997</v>
      </c>
      <c r="I6" s="3">
        <v>4.83</v>
      </c>
      <c r="J6" s="3">
        <v>5.9189999999999996</v>
      </c>
      <c r="K6" s="3">
        <v>50.112000000000002</v>
      </c>
      <c r="L6" s="3">
        <v>73.099999999999994</v>
      </c>
      <c r="M6" s="3">
        <v>137.41999999999999</v>
      </c>
    </row>
    <row r="7" spans="1:13" x14ac:dyDescent="0.25">
      <c r="A7" s="22"/>
      <c r="B7" s="25"/>
      <c r="C7" s="2" t="s">
        <v>15</v>
      </c>
      <c r="D7" s="4">
        <v>3</v>
      </c>
      <c r="E7" s="2">
        <v>5</v>
      </c>
      <c r="F7" s="2">
        <v>2.4E-2</v>
      </c>
      <c r="G7" s="2">
        <v>0.04</v>
      </c>
      <c r="H7" s="2">
        <v>2.1749999999999998</v>
      </c>
      <c r="I7" s="2">
        <v>3.625</v>
      </c>
      <c r="J7" s="2">
        <v>0.04</v>
      </c>
      <c r="K7" s="2">
        <v>6.7000000000000004E-2</v>
      </c>
      <c r="L7" s="3">
        <v>19.8</v>
      </c>
      <c r="M7" s="3">
        <v>33</v>
      </c>
    </row>
    <row r="8" spans="1:13" x14ac:dyDescent="0.25">
      <c r="A8" s="22"/>
      <c r="B8" s="25"/>
      <c r="C8" s="3" t="s">
        <v>16</v>
      </c>
      <c r="D8" s="3">
        <v>20</v>
      </c>
      <c r="E8" s="3">
        <v>30</v>
      </c>
      <c r="F8" s="3">
        <v>1.5</v>
      </c>
      <c r="G8" s="3">
        <v>2.25</v>
      </c>
      <c r="H8" s="3">
        <v>0.57999999999999996</v>
      </c>
      <c r="I8" s="3">
        <v>0.77</v>
      </c>
      <c r="J8" s="3">
        <v>10.103999999999999</v>
      </c>
      <c r="K8" s="3">
        <v>15.156000000000001</v>
      </c>
      <c r="L8" s="3">
        <v>52.6</v>
      </c>
      <c r="M8" s="3">
        <v>78.900000000000006</v>
      </c>
    </row>
    <row r="9" spans="1:13" x14ac:dyDescent="0.25">
      <c r="A9" s="22"/>
      <c r="B9" s="26" t="s">
        <v>17</v>
      </c>
      <c r="C9" s="27"/>
      <c r="D9" s="5">
        <f t="shared" ref="D9:M9" si="0">SUM(D5:D8)</f>
        <v>323</v>
      </c>
      <c r="E9" s="5">
        <f t="shared" si="0"/>
        <v>435</v>
      </c>
      <c r="F9" s="5">
        <f t="shared" si="0"/>
        <v>10.075999999999999</v>
      </c>
      <c r="G9" s="5">
        <f t="shared" si="0"/>
        <v>12.671999999999999</v>
      </c>
      <c r="H9" s="5">
        <f t="shared" si="0"/>
        <v>11.889999999999999</v>
      </c>
      <c r="I9" s="5">
        <f t="shared" si="0"/>
        <v>16.652999999999999</v>
      </c>
      <c r="J9" s="5">
        <f t="shared" si="0"/>
        <v>38.052999999999997</v>
      </c>
      <c r="K9" s="5">
        <f t="shared" si="0"/>
        <v>90.102000000000004</v>
      </c>
      <c r="L9" s="5">
        <f t="shared" si="0"/>
        <v>303.2</v>
      </c>
      <c r="M9" s="5">
        <f t="shared" si="0"/>
        <v>433.9</v>
      </c>
    </row>
    <row r="10" spans="1:13" ht="18" x14ac:dyDescent="0.25">
      <c r="A10" s="22"/>
      <c r="B10" s="6" t="s">
        <v>18</v>
      </c>
      <c r="C10" s="3" t="s">
        <v>19</v>
      </c>
      <c r="D10" s="7">
        <v>108</v>
      </c>
      <c r="E10" s="3">
        <v>114</v>
      </c>
      <c r="F10" s="3">
        <f>0.4*108/100</f>
        <v>0.43200000000000005</v>
      </c>
      <c r="G10" s="3">
        <f>0.4*114/100</f>
        <v>0.45600000000000002</v>
      </c>
      <c r="H10" s="3">
        <v>0.43200000000000005</v>
      </c>
      <c r="I10" s="3">
        <v>0.45600000000000002</v>
      </c>
      <c r="J10" s="3">
        <f>9.8*108/100</f>
        <v>10.584000000000001</v>
      </c>
      <c r="K10" s="3">
        <f>9.8*114/100</f>
        <v>11.172000000000001</v>
      </c>
      <c r="L10" s="3">
        <f>45*108/100</f>
        <v>48.6</v>
      </c>
      <c r="M10" s="3">
        <f>45*114/100</f>
        <v>51.3</v>
      </c>
    </row>
    <row r="11" spans="1:13" x14ac:dyDescent="0.25">
      <c r="A11" s="22"/>
      <c r="B11" s="26" t="s">
        <v>20</v>
      </c>
      <c r="C11" s="27"/>
      <c r="D11" s="8">
        <f t="shared" ref="D11:M11" si="1">SUM(D10)</f>
        <v>108</v>
      </c>
      <c r="E11" s="8">
        <f t="shared" si="1"/>
        <v>114</v>
      </c>
      <c r="F11" s="8">
        <f t="shared" si="1"/>
        <v>0.43200000000000005</v>
      </c>
      <c r="G11" s="8">
        <f t="shared" si="1"/>
        <v>0.45600000000000002</v>
      </c>
      <c r="H11" s="8">
        <f t="shared" si="1"/>
        <v>0.43200000000000005</v>
      </c>
      <c r="I11" s="8">
        <f t="shared" si="1"/>
        <v>0.45600000000000002</v>
      </c>
      <c r="J11" s="8">
        <f t="shared" si="1"/>
        <v>10.584000000000001</v>
      </c>
      <c r="K11" s="8">
        <f t="shared" si="1"/>
        <v>11.172000000000001</v>
      </c>
      <c r="L11" s="8">
        <f t="shared" si="1"/>
        <v>48.6</v>
      </c>
      <c r="M11" s="8">
        <f t="shared" si="1"/>
        <v>51.3</v>
      </c>
    </row>
    <row r="12" spans="1:13" ht="23.25" x14ac:dyDescent="0.25">
      <c r="A12" s="22"/>
      <c r="B12" s="24" t="s">
        <v>21</v>
      </c>
      <c r="C12" s="9" t="s">
        <v>22</v>
      </c>
      <c r="D12" s="2">
        <v>200</v>
      </c>
      <c r="E12" s="2">
        <v>200</v>
      </c>
      <c r="F12" s="2">
        <v>1.274</v>
      </c>
      <c r="G12" s="2">
        <v>1.274</v>
      </c>
      <c r="H12" s="2">
        <v>0.252</v>
      </c>
      <c r="I12" s="2">
        <v>0.252</v>
      </c>
      <c r="J12" s="2">
        <v>8.4870000000000001</v>
      </c>
      <c r="K12" s="2">
        <v>8.4870000000000001</v>
      </c>
      <c r="L12" s="2">
        <v>73.98</v>
      </c>
      <c r="M12" s="2">
        <v>73.98</v>
      </c>
    </row>
    <row r="13" spans="1:13" x14ac:dyDescent="0.25">
      <c r="A13" s="22"/>
      <c r="B13" s="25"/>
      <c r="C13" s="3" t="s">
        <v>23</v>
      </c>
      <c r="D13" s="3">
        <v>50</v>
      </c>
      <c r="E13" s="3">
        <v>70</v>
      </c>
      <c r="F13" s="3">
        <v>7.46</v>
      </c>
      <c r="G13" s="3">
        <v>11.91</v>
      </c>
      <c r="H13" s="3">
        <v>4.17</v>
      </c>
      <c r="I13" s="3">
        <v>5.44</v>
      </c>
      <c r="J13" s="3">
        <v>7.9450000000000003</v>
      </c>
      <c r="K13" s="3">
        <v>10.45</v>
      </c>
      <c r="L13" s="3">
        <v>97.92</v>
      </c>
      <c r="M13" s="3">
        <v>144.87</v>
      </c>
    </row>
    <row r="14" spans="1:13" x14ac:dyDescent="0.25">
      <c r="A14" s="22"/>
      <c r="B14" s="25"/>
      <c r="C14" s="3" t="s">
        <v>24</v>
      </c>
      <c r="D14" s="3">
        <v>30</v>
      </c>
      <c r="E14" s="3">
        <v>50</v>
      </c>
      <c r="F14" s="3">
        <v>0.48399999999999999</v>
      </c>
      <c r="G14" s="3">
        <v>0.80600000000000005</v>
      </c>
      <c r="H14" s="3">
        <v>1.1599999999999999</v>
      </c>
      <c r="I14" s="3">
        <v>1.9330000000000001</v>
      </c>
      <c r="J14" s="3">
        <v>1.6279999999999999</v>
      </c>
      <c r="K14" s="3">
        <v>2.7130000000000001</v>
      </c>
      <c r="L14" s="3">
        <v>20.9</v>
      </c>
      <c r="M14" s="3">
        <v>34.83</v>
      </c>
    </row>
    <row r="15" spans="1:13" x14ac:dyDescent="0.25">
      <c r="A15" s="22"/>
      <c r="B15" s="25"/>
      <c r="C15" s="3" t="s">
        <v>25</v>
      </c>
      <c r="D15" s="3">
        <v>80</v>
      </c>
      <c r="E15" s="3">
        <v>100</v>
      </c>
      <c r="F15" s="3">
        <v>1.792</v>
      </c>
      <c r="G15" s="3">
        <v>2.2200000000000002</v>
      </c>
      <c r="H15" s="3">
        <v>3.78</v>
      </c>
      <c r="I15" s="3">
        <v>4.7210000000000001</v>
      </c>
      <c r="J15" s="3">
        <v>10.773</v>
      </c>
      <c r="K15" s="3">
        <v>13.302</v>
      </c>
      <c r="L15" s="3">
        <v>86.04</v>
      </c>
      <c r="M15" s="3">
        <v>106.75</v>
      </c>
    </row>
    <row r="16" spans="1:13" x14ac:dyDescent="0.25">
      <c r="A16" s="22"/>
      <c r="B16" s="25"/>
      <c r="C16" s="3" t="s">
        <v>26</v>
      </c>
      <c r="D16" s="3">
        <v>150</v>
      </c>
      <c r="E16" s="3">
        <v>200</v>
      </c>
      <c r="F16" s="3">
        <v>0.52800000000000002</v>
      </c>
      <c r="G16" s="3">
        <v>0.66</v>
      </c>
      <c r="H16" s="3">
        <v>0</v>
      </c>
      <c r="I16" s="3">
        <v>0</v>
      </c>
      <c r="J16" s="3">
        <v>17.600000000000001</v>
      </c>
      <c r="K16" s="3">
        <v>24.495000000000001</v>
      </c>
      <c r="L16" s="3">
        <v>70.59</v>
      </c>
      <c r="M16" s="3">
        <v>97.95</v>
      </c>
    </row>
    <row r="17" spans="1:13" x14ac:dyDescent="0.25">
      <c r="A17" s="22"/>
      <c r="B17" s="25"/>
      <c r="C17" s="3" t="s">
        <v>27</v>
      </c>
      <c r="D17" s="3">
        <v>8</v>
      </c>
      <c r="E17" s="3">
        <v>8</v>
      </c>
      <c r="F17" s="3">
        <v>9.8000000000000004E-2</v>
      </c>
      <c r="G17" s="3">
        <v>9.8000000000000004E-2</v>
      </c>
      <c r="H17" s="3">
        <v>0.998</v>
      </c>
      <c r="I17" s="3">
        <v>0.998</v>
      </c>
      <c r="J17" s="3">
        <v>1.635</v>
      </c>
      <c r="K17" s="3">
        <v>1.635</v>
      </c>
      <c r="L17" s="3">
        <v>24.64</v>
      </c>
      <c r="M17" s="3">
        <v>24.64</v>
      </c>
    </row>
    <row r="18" spans="1:13" x14ac:dyDescent="0.25">
      <c r="A18" s="22"/>
      <c r="B18" s="25"/>
      <c r="C18" s="3" t="s">
        <v>28</v>
      </c>
      <c r="D18" s="3">
        <v>20</v>
      </c>
      <c r="E18" s="3">
        <v>30</v>
      </c>
      <c r="F18" s="3">
        <v>1.64</v>
      </c>
      <c r="G18" s="3">
        <v>2.46</v>
      </c>
      <c r="H18" s="3">
        <v>0.23200000000000001</v>
      </c>
      <c r="I18" s="3">
        <v>0.34799999999999998</v>
      </c>
      <c r="J18" s="3">
        <v>9.5559999999999992</v>
      </c>
      <c r="K18" s="3">
        <v>14.334</v>
      </c>
      <c r="L18" s="3">
        <v>47.8</v>
      </c>
      <c r="M18" s="3">
        <v>71.7</v>
      </c>
    </row>
    <row r="19" spans="1:13" x14ac:dyDescent="0.25">
      <c r="A19" s="22"/>
      <c r="B19" s="28"/>
      <c r="C19" s="10" t="s">
        <v>29</v>
      </c>
      <c r="D19" s="3">
        <v>40</v>
      </c>
      <c r="E19" s="3">
        <v>50</v>
      </c>
      <c r="F19" s="3">
        <v>2.8079999999999998</v>
      </c>
      <c r="G19" s="3">
        <v>3.51</v>
      </c>
      <c r="H19" s="3">
        <v>0.436</v>
      </c>
      <c r="I19" s="3">
        <v>0.54500000000000004</v>
      </c>
      <c r="J19" s="3">
        <v>18.52</v>
      </c>
      <c r="K19" s="3">
        <v>23.15</v>
      </c>
      <c r="L19" s="3">
        <v>86.4</v>
      </c>
      <c r="M19" s="3">
        <v>108</v>
      </c>
    </row>
    <row r="20" spans="1:13" x14ac:dyDescent="0.25">
      <c r="A20" s="22"/>
      <c r="B20" s="26" t="s">
        <v>30</v>
      </c>
      <c r="C20" s="27"/>
      <c r="D20" s="5">
        <f t="shared" ref="D20:M20" si="2">SUM(D12:D19)</f>
        <v>578</v>
      </c>
      <c r="E20" s="5">
        <f t="shared" si="2"/>
        <v>708</v>
      </c>
      <c r="F20" s="5">
        <f t="shared" si="2"/>
        <v>16.084000000000003</v>
      </c>
      <c r="G20" s="5">
        <f t="shared" si="2"/>
        <v>22.938000000000002</v>
      </c>
      <c r="H20" s="5">
        <f t="shared" si="2"/>
        <v>11.027999999999999</v>
      </c>
      <c r="I20" s="5">
        <f t="shared" si="2"/>
        <v>14.237</v>
      </c>
      <c r="J20" s="5">
        <f t="shared" si="2"/>
        <v>76.144000000000005</v>
      </c>
      <c r="K20" s="5">
        <f t="shared" si="2"/>
        <v>98.566000000000003</v>
      </c>
      <c r="L20" s="5">
        <f t="shared" si="2"/>
        <v>508.2700000000001</v>
      </c>
      <c r="M20" s="5">
        <f t="shared" si="2"/>
        <v>662.72</v>
      </c>
    </row>
    <row r="21" spans="1:13" x14ac:dyDescent="0.25">
      <c r="A21" s="22"/>
      <c r="B21" s="11"/>
      <c r="C21" s="3" t="s">
        <v>31</v>
      </c>
      <c r="D21" s="3">
        <v>150</v>
      </c>
      <c r="E21" s="3">
        <v>200</v>
      </c>
      <c r="F21" s="3">
        <v>4.5</v>
      </c>
      <c r="G21" s="3">
        <v>6</v>
      </c>
      <c r="H21" s="3">
        <v>3.75</v>
      </c>
      <c r="I21" s="3">
        <v>5</v>
      </c>
      <c r="J21" s="3">
        <v>6</v>
      </c>
      <c r="K21" s="3">
        <v>8</v>
      </c>
      <c r="L21" s="3">
        <v>76.5</v>
      </c>
      <c r="M21" s="3">
        <v>102</v>
      </c>
    </row>
    <row r="22" spans="1:13" x14ac:dyDescent="0.25">
      <c r="A22" s="22"/>
      <c r="B22" s="26" t="s">
        <v>32</v>
      </c>
      <c r="C22" s="27"/>
      <c r="D22" s="5">
        <f t="shared" ref="D22:M22" si="3">SUM(D21)</f>
        <v>150</v>
      </c>
      <c r="E22" s="5">
        <f t="shared" si="3"/>
        <v>200</v>
      </c>
      <c r="F22" s="5">
        <f t="shared" si="3"/>
        <v>4.5</v>
      </c>
      <c r="G22" s="5">
        <f t="shared" si="3"/>
        <v>6</v>
      </c>
      <c r="H22" s="5">
        <f t="shared" si="3"/>
        <v>3.75</v>
      </c>
      <c r="I22" s="5">
        <f t="shared" si="3"/>
        <v>5</v>
      </c>
      <c r="J22" s="5">
        <f t="shared" si="3"/>
        <v>6</v>
      </c>
      <c r="K22" s="5">
        <f t="shared" si="3"/>
        <v>8</v>
      </c>
      <c r="L22" s="5">
        <f t="shared" si="3"/>
        <v>76.5</v>
      </c>
      <c r="M22" s="5">
        <f t="shared" si="3"/>
        <v>102</v>
      </c>
    </row>
    <row r="23" spans="1:13" ht="23.25" x14ac:dyDescent="0.25">
      <c r="A23" s="22"/>
      <c r="B23" s="29" t="s">
        <v>33</v>
      </c>
      <c r="C23" s="12" t="s">
        <v>34</v>
      </c>
      <c r="D23" s="3">
        <v>110</v>
      </c>
      <c r="E23" s="3">
        <v>130</v>
      </c>
      <c r="F23" s="3">
        <v>13.523999999999999</v>
      </c>
      <c r="G23" s="3">
        <v>17.059999999999999</v>
      </c>
      <c r="H23" s="3">
        <v>19.538</v>
      </c>
      <c r="I23" s="3">
        <v>23.547999999999998</v>
      </c>
      <c r="J23" s="3">
        <v>17.884</v>
      </c>
      <c r="K23" s="3">
        <v>23.845300000000002</v>
      </c>
      <c r="L23" s="3">
        <v>298.77999999999997</v>
      </c>
      <c r="M23" s="3">
        <v>320.04000000000002</v>
      </c>
    </row>
    <row r="24" spans="1:13" x14ac:dyDescent="0.25">
      <c r="A24" s="22"/>
      <c r="B24" s="30"/>
      <c r="C24" s="2" t="s">
        <v>35</v>
      </c>
      <c r="D24" s="3">
        <v>30</v>
      </c>
      <c r="E24" s="3">
        <v>50</v>
      </c>
      <c r="F24" s="3">
        <v>2.5999999999999999E-2</v>
      </c>
      <c r="G24" s="3">
        <v>4.2999999999999997E-2</v>
      </c>
      <c r="H24" s="13">
        <v>0</v>
      </c>
      <c r="I24" s="3">
        <v>0</v>
      </c>
      <c r="J24" s="3">
        <v>11.377000000000001</v>
      </c>
      <c r="K24" s="3">
        <v>18.96</v>
      </c>
      <c r="L24" s="3">
        <v>44.04</v>
      </c>
      <c r="M24" s="3">
        <v>73.400000000000006</v>
      </c>
    </row>
    <row r="25" spans="1:13" x14ac:dyDescent="0.25">
      <c r="A25" s="22"/>
      <c r="B25" s="30"/>
      <c r="C25" s="3" t="s">
        <v>36</v>
      </c>
      <c r="D25" s="3">
        <v>150</v>
      </c>
      <c r="E25" s="3">
        <v>200</v>
      </c>
      <c r="F25" s="3">
        <v>0.06</v>
      </c>
      <c r="G25" s="3">
        <v>0.06</v>
      </c>
      <c r="H25" s="3">
        <v>1.4999999999999999E-2</v>
      </c>
      <c r="I25" s="3">
        <v>1.4999999999999999E-2</v>
      </c>
      <c r="J25" s="3">
        <v>7.9960000000000004</v>
      </c>
      <c r="K25" s="3">
        <f>0.012+7.984</f>
        <v>7.9959999999999996</v>
      </c>
      <c r="L25" s="3">
        <v>31.138000000000002</v>
      </c>
      <c r="M25" s="3">
        <v>41.517000000000003</v>
      </c>
    </row>
    <row r="26" spans="1:13" x14ac:dyDescent="0.25">
      <c r="A26" s="22"/>
      <c r="B26" s="31"/>
      <c r="C26" s="3" t="s">
        <v>28</v>
      </c>
      <c r="D26" s="3">
        <v>20</v>
      </c>
      <c r="E26" s="3">
        <v>20</v>
      </c>
      <c r="F26" s="3">
        <v>1.64</v>
      </c>
      <c r="G26" s="3">
        <v>1.64</v>
      </c>
      <c r="H26" s="3">
        <v>0.23200000000000001</v>
      </c>
      <c r="I26" s="3">
        <v>0.23200000000000001</v>
      </c>
      <c r="J26" s="3">
        <v>9.5559999999999992</v>
      </c>
      <c r="K26" s="3">
        <v>9.5559999999999992</v>
      </c>
      <c r="L26" s="3">
        <v>47.8</v>
      </c>
      <c r="M26" s="3">
        <v>47.8</v>
      </c>
    </row>
    <row r="27" spans="1:13" x14ac:dyDescent="0.25">
      <c r="A27" s="22"/>
      <c r="B27" s="16" t="s">
        <v>37</v>
      </c>
      <c r="C27" s="17"/>
      <c r="D27" s="14">
        <f t="shared" ref="D27:M27" si="4">SUM(D23:D26)</f>
        <v>310</v>
      </c>
      <c r="E27" s="14">
        <f t="shared" si="4"/>
        <v>400</v>
      </c>
      <c r="F27" s="14">
        <f t="shared" si="4"/>
        <v>15.25</v>
      </c>
      <c r="G27" s="14">
        <f t="shared" si="4"/>
        <v>18.802999999999997</v>
      </c>
      <c r="H27" s="14">
        <f t="shared" si="4"/>
        <v>19.785</v>
      </c>
      <c r="I27" s="14">
        <f t="shared" si="4"/>
        <v>23.794999999999998</v>
      </c>
      <c r="J27" s="14">
        <f t="shared" si="4"/>
        <v>46.813000000000002</v>
      </c>
      <c r="K27" s="14">
        <f t="shared" si="4"/>
        <v>60.357300000000002</v>
      </c>
      <c r="L27" s="14">
        <f t="shared" si="4"/>
        <v>421.75799999999998</v>
      </c>
      <c r="M27" s="14">
        <f t="shared" si="4"/>
        <v>482.75700000000006</v>
      </c>
    </row>
    <row r="28" spans="1:13" x14ac:dyDescent="0.25">
      <c r="A28" s="23"/>
      <c r="B28" s="16" t="s">
        <v>38</v>
      </c>
      <c r="C28" s="17"/>
      <c r="D28" s="15">
        <f t="shared" ref="D28:M28" si="5">D9+D11+D20+D22+D27</f>
        <v>1469</v>
      </c>
      <c r="E28" s="15">
        <f t="shared" si="5"/>
        <v>1857</v>
      </c>
      <c r="F28" s="15">
        <f t="shared" si="5"/>
        <v>46.341999999999999</v>
      </c>
      <c r="G28" s="15">
        <f t="shared" si="5"/>
        <v>60.869</v>
      </c>
      <c r="H28" s="15">
        <f t="shared" si="5"/>
        <v>46.884999999999998</v>
      </c>
      <c r="I28" s="15">
        <f t="shared" si="5"/>
        <v>60.140999999999991</v>
      </c>
      <c r="J28" s="15">
        <f t="shared" si="5"/>
        <v>177.59399999999999</v>
      </c>
      <c r="K28" s="15">
        <f t="shared" si="5"/>
        <v>268.19729999999998</v>
      </c>
      <c r="L28" s="15">
        <f t="shared" si="5"/>
        <v>1358.3280000000002</v>
      </c>
      <c r="M28" s="15">
        <f t="shared" si="5"/>
        <v>1732.6770000000001</v>
      </c>
    </row>
  </sheetData>
  <mergeCells count="20">
    <mergeCell ref="F2:K2"/>
    <mergeCell ref="L2:M3"/>
    <mergeCell ref="F3:G3"/>
    <mergeCell ref="H3:I3"/>
    <mergeCell ref="B28:C28"/>
    <mergeCell ref="A1:M1"/>
    <mergeCell ref="J3:K3"/>
    <mergeCell ref="A5:A28"/>
    <mergeCell ref="B5:B8"/>
    <mergeCell ref="B9:C9"/>
    <mergeCell ref="B11:C11"/>
    <mergeCell ref="B12:B19"/>
    <mergeCell ref="B20:C20"/>
    <mergeCell ref="B22:C22"/>
    <mergeCell ref="B23:B26"/>
    <mergeCell ref="B27:C27"/>
    <mergeCell ref="A2:A4"/>
    <mergeCell ref="B2:B4"/>
    <mergeCell ref="C2:C4"/>
    <mergeCell ref="D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2026-05-20T05:34:48Z</dcterms:modified>
</cp:coreProperties>
</file>